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8515" windowHeight="12585"/>
  </bookViews>
  <sheets>
    <sheet name="Übersicht" sheetId="4" r:id="rId1"/>
    <sheet name="Aktien" sheetId="1" r:id="rId2"/>
    <sheet name="Devisen" sheetId="3" r:id="rId3"/>
    <sheet name="Rostoffe" sheetId="2" r:id="rId4"/>
  </sheets>
  <calcPr calcId="125725"/>
</workbook>
</file>

<file path=xl/calcChain.xml><?xml version="1.0" encoding="utf-8"?>
<calcChain xmlns="http://schemas.openxmlformats.org/spreadsheetml/2006/main">
  <c r="F38" i="4"/>
  <c r="D38"/>
  <c r="F27"/>
  <c r="D27"/>
  <c r="F16"/>
  <c r="D16"/>
  <c r="F49"/>
  <c r="F47"/>
  <c r="D47"/>
  <c r="F45"/>
  <c r="D45"/>
  <c r="D42"/>
  <c r="M12" i="3"/>
  <c r="R12"/>
  <c r="M10"/>
  <c r="R10"/>
  <c r="M8"/>
  <c r="H12"/>
  <c r="G6"/>
  <c r="G8" s="1"/>
  <c r="Q11" i="2"/>
  <c r="G11"/>
  <c r="L7"/>
  <c r="L9"/>
  <c r="L11" s="1"/>
  <c r="G11" i="1"/>
  <c r="G16" s="1"/>
  <c r="L13"/>
  <c r="L12"/>
  <c r="Q16"/>
  <c r="Q9"/>
  <c r="G9"/>
  <c r="Q5" i="2"/>
  <c r="Q7" s="1"/>
  <c r="G5"/>
  <c r="G7" s="1"/>
  <c r="Q6" i="1"/>
  <c r="Q14"/>
  <c r="Q5"/>
  <c r="G7"/>
  <c r="G6"/>
  <c r="G5"/>
  <c r="F42" i="4" l="1"/>
  <c r="H6" i="3"/>
  <c r="H8" s="1"/>
  <c r="L9" i="1"/>
  <c r="L16"/>
</calcChain>
</file>

<file path=xl/sharedStrings.xml><?xml version="1.0" encoding="utf-8"?>
<sst xmlns="http://schemas.openxmlformats.org/spreadsheetml/2006/main" count="89" uniqueCount="45">
  <si>
    <t>Aktie</t>
  </si>
  <si>
    <t>Kurs</t>
  </si>
  <si>
    <t>Deutsche Telekom AG</t>
  </si>
  <si>
    <t>Anzahl / Stück</t>
  </si>
  <si>
    <t>Aktien</t>
  </si>
  <si>
    <t>Kaufdatum</t>
  </si>
  <si>
    <t>Verkaufsdatum</t>
  </si>
  <si>
    <t>Kauf</t>
  </si>
  <si>
    <t>Verkauf</t>
  </si>
  <si>
    <t>Kapitaleinlage</t>
  </si>
  <si>
    <t>Aktueller Kurs</t>
  </si>
  <si>
    <t>Kursdatum</t>
  </si>
  <si>
    <t>Summe Kauf</t>
  </si>
  <si>
    <t>Summe Verkauf</t>
  </si>
  <si>
    <t>Aktueller Kurswert</t>
  </si>
  <si>
    <t>Depotbestand</t>
  </si>
  <si>
    <t>Rendite</t>
  </si>
  <si>
    <t>Salzgitter</t>
  </si>
  <si>
    <t>MAN</t>
  </si>
  <si>
    <t>Rohstoff</t>
  </si>
  <si>
    <t>Bestand</t>
  </si>
  <si>
    <t>Rostoffe</t>
  </si>
  <si>
    <t>Gold</t>
  </si>
  <si>
    <t>Aktienwerte</t>
  </si>
  <si>
    <t>Rohstoffe</t>
  </si>
  <si>
    <t>Devisen</t>
  </si>
  <si>
    <t>Restkapital</t>
  </si>
  <si>
    <t>Tagessummen</t>
  </si>
  <si>
    <t>Australische Dollar</t>
  </si>
  <si>
    <t>Summe in Euro</t>
  </si>
  <si>
    <t>Betrag</t>
  </si>
  <si>
    <t>Portfoliobestand</t>
  </si>
  <si>
    <t>Gewinn/Verlust</t>
  </si>
  <si>
    <t>Devisen Kauf</t>
  </si>
  <si>
    <t>Devisen Bestand</t>
  </si>
  <si>
    <t>Devisen Verkauf</t>
  </si>
  <si>
    <t>Rohstoffe Kauf</t>
  </si>
  <si>
    <t>Rohstoffe Bestand</t>
  </si>
  <si>
    <t>Rohstoffe Verkauf</t>
  </si>
  <si>
    <t>Aktien Kauf</t>
  </si>
  <si>
    <t>Aktien Bestand</t>
  </si>
  <si>
    <t>Aktien Verkauf</t>
  </si>
  <si>
    <t>Summe Aktienwerte</t>
  </si>
  <si>
    <t>Summe Devisen</t>
  </si>
  <si>
    <t>Summe Rohstoffe</t>
  </si>
</sst>
</file>

<file path=xl/styles.xml><?xml version="1.0" encoding="utf-8"?>
<styleSheet xmlns="http://schemas.openxmlformats.org/spreadsheetml/2006/main">
  <numFmts count="3">
    <numFmt numFmtId="168" formatCode="#,##0.00\ &quot;€&quot;"/>
    <numFmt numFmtId="171" formatCode="#,##0.00\ [$AUD]"/>
    <numFmt numFmtId="172" formatCode="#,##0.0000\ [$AUD]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168" fontId="1" fillId="0" borderId="0" xfId="0" applyNumberFormat="1" applyFont="1"/>
    <xf numFmtId="168" fontId="0" fillId="0" borderId="0" xfId="0" applyNumberFormat="1"/>
    <xf numFmtId="168" fontId="0" fillId="0" borderId="0" xfId="0" applyNumberFormat="1" applyAlignment="1">
      <alignment horizontal="center"/>
    </xf>
    <xf numFmtId="0" fontId="3" fillId="0" borderId="0" xfId="0" applyFont="1"/>
    <xf numFmtId="14" fontId="4" fillId="0" borderId="0" xfId="0" applyNumberFormat="1" applyFont="1"/>
    <xf numFmtId="171" fontId="0" fillId="0" borderId="0" xfId="0" applyNumberFormat="1"/>
    <xf numFmtId="172" fontId="0" fillId="0" borderId="0" xfId="0" applyNumberFormat="1"/>
    <xf numFmtId="10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cat>
            <c:strRef>
              <c:f>(Übersicht!$B$16,Übersicht!$B$27,Übersicht!$B$38,Übersicht!$B$42)</c:f>
              <c:strCache>
                <c:ptCount val="4"/>
                <c:pt idx="0">
                  <c:v>Summe Aktienwerte</c:v>
                </c:pt>
                <c:pt idx="1">
                  <c:v>Summe Devisen</c:v>
                </c:pt>
                <c:pt idx="2">
                  <c:v>Summe Rohstoffe</c:v>
                </c:pt>
                <c:pt idx="3">
                  <c:v>Restkapital</c:v>
                </c:pt>
              </c:strCache>
            </c:strRef>
          </c:cat>
          <c:val>
            <c:numRef>
              <c:f>(Übersicht!$D$16,Übersicht!$D$27,Übersicht!$D$38,Übersicht!$D$42)</c:f>
              <c:numCache>
                <c:formatCode>#,##0.00\ "€"</c:formatCode>
                <c:ptCount val="4"/>
                <c:pt idx="0">
                  <c:v>3498.25</c:v>
                </c:pt>
                <c:pt idx="1">
                  <c:v>1000.0000000000001</c:v>
                </c:pt>
                <c:pt idx="2">
                  <c:v>1986.84</c:v>
                </c:pt>
                <c:pt idx="3">
                  <c:v>3514.91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cat>
            <c:strRef>
              <c:f>(Übersicht!$B$16,Übersicht!$B$27,Übersicht!$B$38,Übersicht!$B$42)</c:f>
              <c:strCache>
                <c:ptCount val="4"/>
                <c:pt idx="0">
                  <c:v>Summe Aktienwerte</c:v>
                </c:pt>
                <c:pt idx="1">
                  <c:v>Summe Devisen</c:v>
                </c:pt>
                <c:pt idx="2">
                  <c:v>Summe Rohstoffe</c:v>
                </c:pt>
                <c:pt idx="3">
                  <c:v>Restkapital</c:v>
                </c:pt>
              </c:strCache>
            </c:strRef>
          </c:cat>
          <c:val>
            <c:numRef>
              <c:f>(Übersicht!$F$16,Übersicht!$F$27,Übersicht!$F$38,Übersicht!$F$42)</c:f>
              <c:numCache>
                <c:formatCode>#,##0.00\ "€"</c:formatCode>
                <c:ptCount val="4"/>
                <c:pt idx="0">
                  <c:v>2916</c:v>
                </c:pt>
                <c:pt idx="1">
                  <c:v>505.8412032179084</c:v>
                </c:pt>
                <c:pt idx="2">
                  <c:v>2010.6</c:v>
                </c:pt>
                <c:pt idx="3">
                  <c:v>4604.9917068905215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Devisen!$B$10</c:f>
              <c:strCache>
                <c:ptCount val="1"/>
                <c:pt idx="0">
                  <c:v>Australische Dollar</c:v>
                </c:pt>
              </c:strCache>
            </c:strRef>
          </c:tx>
          <c:explosion val="25"/>
          <c:val>
            <c:numRef>
              <c:f>Devisen!$M$10</c:f>
              <c:numCache>
                <c:formatCode>#,##0.00\ "€"</c:formatCode>
                <c:ptCount val="1"/>
                <c:pt idx="0">
                  <c:v>505.8412032179084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Rostoffe!$B$9</c:f>
              <c:strCache>
                <c:ptCount val="1"/>
                <c:pt idx="0">
                  <c:v>Gold</c:v>
                </c:pt>
              </c:strCache>
            </c:strRef>
          </c:tx>
          <c:explosion val="25"/>
          <c:val>
            <c:numRef>
              <c:f>Rostoffe!$L$9</c:f>
              <c:numCache>
                <c:formatCode>#,##0.00\ "€"</c:formatCode>
                <c:ptCount val="1"/>
                <c:pt idx="0">
                  <c:v>2010.6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8</xdr:row>
      <xdr:rowOff>171450</xdr:rowOff>
    </xdr:from>
    <xdr:to>
      <xdr:col>16</xdr:col>
      <xdr:colOff>123825</xdr:colOff>
      <xdr:row>27</xdr:row>
      <xdr:rowOff>9525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552449</xdr:colOff>
      <xdr:row>9</xdr:row>
      <xdr:rowOff>57149</xdr:rowOff>
    </xdr:from>
    <xdr:to>
      <xdr:col>22</xdr:col>
      <xdr:colOff>714374</xdr:colOff>
      <xdr:row>26</xdr:row>
      <xdr:rowOff>180975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11</xdr:col>
      <xdr:colOff>647700</xdr:colOff>
      <xdr:row>11</xdr:row>
      <xdr:rowOff>9525</xdr:rowOff>
    </xdr:from>
    <xdr:ext cx="827791" cy="264560"/>
    <xdr:sp macro="" textlink="">
      <xdr:nvSpPr>
        <xdr:cNvPr id="6" name="Textfeld 5"/>
        <xdr:cNvSpPr txBox="1"/>
      </xdr:nvSpPr>
      <xdr:spPr>
        <a:xfrm>
          <a:off x="6972300" y="2152650"/>
          <a:ext cx="8277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de-DE" sz="1100"/>
            <a:t>16.06.2010</a:t>
          </a:r>
        </a:p>
      </xdr:txBody>
    </xdr:sp>
    <xdr:clientData/>
  </xdr:oneCellAnchor>
  <xdr:oneCellAnchor>
    <xdr:from>
      <xdr:col>18</xdr:col>
      <xdr:colOff>733425</xdr:colOff>
      <xdr:row>11</xdr:row>
      <xdr:rowOff>0</xdr:rowOff>
    </xdr:from>
    <xdr:ext cx="827791" cy="264560"/>
    <xdr:sp macro="" textlink="">
      <xdr:nvSpPr>
        <xdr:cNvPr id="7" name="Textfeld 6"/>
        <xdr:cNvSpPr txBox="1"/>
      </xdr:nvSpPr>
      <xdr:spPr>
        <a:xfrm>
          <a:off x="12392025" y="2143125"/>
          <a:ext cx="8277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de-DE" sz="1100"/>
            <a:t>17.06.2010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14</xdr:row>
      <xdr:rowOff>28575</xdr:rowOff>
    </xdr:from>
    <xdr:to>
      <xdr:col>6</xdr:col>
      <xdr:colOff>523875</xdr:colOff>
      <xdr:row>28</xdr:row>
      <xdr:rowOff>104775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180975</xdr:rowOff>
    </xdr:from>
    <xdr:to>
      <xdr:col>6</xdr:col>
      <xdr:colOff>771525</xdr:colOff>
      <xdr:row>28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J49"/>
  <sheetViews>
    <sheetView tabSelected="1" topLeftCell="A5" zoomScaleNormal="100" workbookViewId="0">
      <selection activeCell="J32" sqref="J32"/>
    </sheetView>
  </sheetViews>
  <sheetFormatPr baseColWidth="10" defaultRowHeight="15"/>
  <cols>
    <col min="2" max="2" width="20.5703125" bestFit="1" customWidth="1"/>
    <col min="3" max="3" width="6.140625" customWidth="1"/>
    <col min="4" max="4" width="10.5703125" bestFit="1" customWidth="1"/>
    <col min="5" max="5" width="1.7109375" customWidth="1"/>
    <col min="6" max="6" width="11.42578125" style="8"/>
    <col min="7" max="7" width="1.7109375" customWidth="1"/>
    <col min="9" max="9" width="1.7109375" customWidth="1"/>
  </cols>
  <sheetData>
    <row r="3" spans="2:8">
      <c r="B3" t="s">
        <v>9</v>
      </c>
      <c r="C3" s="9">
        <v>10000</v>
      </c>
      <c r="D3" s="9"/>
      <c r="E3" s="9"/>
      <c r="F3" s="9"/>
    </row>
    <row r="6" spans="2:8">
      <c r="D6" s="1">
        <v>40345</v>
      </c>
      <c r="F6" s="1">
        <v>40346</v>
      </c>
      <c r="H6" s="1">
        <v>40347</v>
      </c>
    </row>
    <row r="8" spans="2:8" ht="18.75">
      <c r="B8" s="10" t="s">
        <v>23</v>
      </c>
    </row>
    <row r="9" spans="2:8" ht="9.9499999999999993" customHeight="1">
      <c r="D9" s="8"/>
      <c r="E9" s="8"/>
    </row>
    <row r="10" spans="2:8">
      <c r="B10" t="s">
        <v>39</v>
      </c>
      <c r="D10" s="8">
        <v>3498.25</v>
      </c>
      <c r="E10" s="8"/>
      <c r="F10" s="8">
        <v>97</v>
      </c>
    </row>
    <row r="11" spans="2:8" ht="9.9499999999999993" customHeight="1">
      <c r="D11" s="8"/>
      <c r="E11" s="8"/>
    </row>
    <row r="12" spans="2:8">
      <c r="B12" t="s">
        <v>40</v>
      </c>
      <c r="D12" s="8">
        <v>0</v>
      </c>
      <c r="E12" s="8"/>
      <c r="F12" s="8">
        <v>2819</v>
      </c>
    </row>
    <row r="13" spans="2:8" ht="9.9499999999999993" customHeight="1">
      <c r="D13" s="8"/>
      <c r="E13" s="8"/>
    </row>
    <row r="14" spans="2:8">
      <c r="B14" t="s">
        <v>41</v>
      </c>
      <c r="D14" s="8">
        <v>0</v>
      </c>
      <c r="E14" s="8"/>
      <c r="F14" s="8">
        <v>697.4</v>
      </c>
    </row>
    <row r="15" spans="2:8" ht="9.9499999999999993" customHeight="1">
      <c r="D15" s="8"/>
      <c r="E15" s="8"/>
    </row>
    <row r="16" spans="2:8">
      <c r="B16" t="s">
        <v>42</v>
      </c>
      <c r="D16" s="8">
        <f>SUM(D10:D12)</f>
        <v>3498.25</v>
      </c>
      <c r="E16" s="8"/>
      <c r="F16" s="8">
        <f t="shared" ref="F16" si="0">SUM(F10:F12)</f>
        <v>2916</v>
      </c>
    </row>
    <row r="17" spans="2:7" ht="9.9499999999999993" customHeight="1">
      <c r="D17" s="8"/>
      <c r="E17" s="8"/>
    </row>
    <row r="18" spans="2:7" ht="9.9499999999999993" customHeight="1">
      <c r="D18" s="8"/>
      <c r="E18" s="8"/>
    </row>
    <row r="19" spans="2:7" ht="18.75">
      <c r="B19" s="10" t="s">
        <v>25</v>
      </c>
      <c r="D19" s="8"/>
      <c r="E19" s="8"/>
    </row>
    <row r="20" spans="2:7" ht="9.9499999999999993" customHeight="1">
      <c r="D20" s="8"/>
      <c r="E20" s="8"/>
    </row>
    <row r="21" spans="2:7">
      <c r="B21" t="s">
        <v>33</v>
      </c>
      <c r="D21" s="8">
        <v>1000.0000000000001</v>
      </c>
      <c r="E21" s="8"/>
      <c r="F21" s="8">
        <v>0</v>
      </c>
    </row>
    <row r="22" spans="2:7" ht="9.9499999999999993" customHeight="1">
      <c r="D22" s="8"/>
      <c r="E22" s="8"/>
    </row>
    <row r="23" spans="2:7">
      <c r="B23" t="s">
        <v>34</v>
      </c>
      <c r="D23" s="8">
        <v>0</v>
      </c>
      <c r="E23" s="8"/>
      <c r="F23" s="8">
        <v>505.8412032179084</v>
      </c>
    </row>
    <row r="24" spans="2:7" ht="9.9499999999999993" customHeight="1">
      <c r="D24" s="8"/>
      <c r="E24" s="8"/>
    </row>
    <row r="25" spans="2:7">
      <c r="B25" t="s">
        <v>35</v>
      </c>
      <c r="D25" s="8">
        <v>0</v>
      </c>
      <c r="E25" s="8"/>
      <c r="F25" s="8">
        <v>489.68170689052118</v>
      </c>
    </row>
    <row r="26" spans="2:7" ht="9.9499999999999993" customHeight="1">
      <c r="D26" s="8"/>
      <c r="E26" s="8"/>
    </row>
    <row r="27" spans="2:7">
      <c r="B27" t="s">
        <v>43</v>
      </c>
      <c r="D27" s="8">
        <f>SUM(D21:D23)</f>
        <v>1000.0000000000001</v>
      </c>
      <c r="E27" s="8"/>
      <c r="F27" s="8">
        <f t="shared" ref="F27" si="1">SUM(F21:F23)</f>
        <v>505.8412032179084</v>
      </c>
      <c r="G27" s="8"/>
    </row>
    <row r="28" spans="2:7" ht="9.9499999999999993" customHeight="1">
      <c r="D28" s="8"/>
      <c r="E28" s="8"/>
    </row>
    <row r="29" spans="2:7" ht="9.9499999999999993" customHeight="1">
      <c r="D29" s="8"/>
      <c r="E29" s="8"/>
    </row>
    <row r="30" spans="2:7" ht="18.75">
      <c r="B30" s="10" t="s">
        <v>24</v>
      </c>
      <c r="D30" s="8"/>
      <c r="E30" s="8"/>
    </row>
    <row r="31" spans="2:7" ht="9.9499999999999993" customHeight="1">
      <c r="D31" s="8"/>
      <c r="E31" s="8"/>
    </row>
    <row r="32" spans="2:7">
      <c r="B32" t="s">
        <v>36</v>
      </c>
      <c r="D32" s="8">
        <v>1986.84</v>
      </c>
      <c r="E32" s="8"/>
      <c r="F32" s="8">
        <v>0</v>
      </c>
    </row>
    <row r="33" spans="2:10" ht="9.9499999999999993" customHeight="1">
      <c r="D33" s="8"/>
      <c r="E33" s="8"/>
    </row>
    <row r="34" spans="2:10">
      <c r="B34" t="s">
        <v>37</v>
      </c>
      <c r="D34" s="8">
        <v>0</v>
      </c>
      <c r="E34" s="8"/>
      <c r="F34" s="8">
        <v>2010.6</v>
      </c>
    </row>
    <row r="35" spans="2:10" ht="9.9499999999999993" customHeight="1">
      <c r="D35" s="8"/>
      <c r="E35" s="8"/>
    </row>
    <row r="36" spans="2:10">
      <c r="B36" t="s">
        <v>38</v>
      </c>
      <c r="D36" s="8">
        <v>0</v>
      </c>
      <c r="E36" s="8"/>
      <c r="F36" s="8">
        <v>0</v>
      </c>
    </row>
    <row r="37" spans="2:10" ht="9.9499999999999993" customHeight="1">
      <c r="D37" s="8"/>
      <c r="E37" s="8"/>
    </row>
    <row r="38" spans="2:10">
      <c r="B38" t="s">
        <v>44</v>
      </c>
      <c r="D38" s="8">
        <f>SUM(D32:D34)</f>
        <v>1986.84</v>
      </c>
      <c r="E38" s="8"/>
      <c r="F38" s="8">
        <f t="shared" ref="E38:F38" si="2">SUM(F32:F34)</f>
        <v>2010.6</v>
      </c>
    </row>
    <row r="39" spans="2:10" ht="9.9499999999999993" customHeight="1">
      <c r="D39" s="8"/>
      <c r="E39" s="8"/>
    </row>
    <row r="40" spans="2:10" ht="9.9499999999999993" customHeight="1">
      <c r="D40" s="8"/>
      <c r="E40" s="8"/>
    </row>
    <row r="41" spans="2:10" ht="9.9499999999999993" customHeight="1">
      <c r="D41" s="8"/>
      <c r="E41" s="8"/>
    </row>
    <row r="42" spans="2:10" ht="18.75">
      <c r="B42" s="10" t="s">
        <v>26</v>
      </c>
      <c r="D42" s="8">
        <f>$C$3-(D10+D32+D21)+(D36+D25+D14)</f>
        <v>3514.91</v>
      </c>
      <c r="E42" s="8"/>
      <c r="F42" s="8">
        <f>D42-(F10+F32+F21)+(F36+F25+F14)</f>
        <v>4604.9917068905215</v>
      </c>
      <c r="G42" s="8"/>
      <c r="H42" s="8"/>
      <c r="J42" s="8"/>
    </row>
    <row r="45" spans="2:10" ht="18.75">
      <c r="B45" s="10" t="s">
        <v>31</v>
      </c>
      <c r="D45" s="8">
        <f>SUM(D10:D12,D21:D23,D32:D34)</f>
        <v>6485.09</v>
      </c>
      <c r="E45" s="8"/>
      <c r="F45" s="8">
        <f>SUM(F10:F12,F21:F23,F32:F34)</f>
        <v>5432.441203217908</v>
      </c>
      <c r="G45" s="8"/>
      <c r="H45" s="8"/>
      <c r="J45" s="8"/>
    </row>
    <row r="47" spans="2:10" ht="18.75">
      <c r="B47" s="10" t="s">
        <v>32</v>
      </c>
      <c r="D47" s="8">
        <f>C3-D42-D45</f>
        <v>0</v>
      </c>
      <c r="E47" s="8"/>
      <c r="F47" s="8">
        <f>SUM(F42,F45)-SUM(D42:D45)</f>
        <v>37.432910108429496</v>
      </c>
      <c r="G47" s="8"/>
      <c r="H47" s="8"/>
    </row>
    <row r="49" spans="2:6" ht="18.75">
      <c r="B49" s="10" t="s">
        <v>16</v>
      </c>
      <c r="F49" s="14">
        <f>F47*100/SUM(D42:D45)/100</f>
        <v>3.7432910108429495E-3</v>
      </c>
    </row>
  </sheetData>
  <mergeCells count="1">
    <mergeCell ref="C3:F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Q16"/>
  <sheetViews>
    <sheetView workbookViewId="0">
      <selection activeCell="G23" sqref="G23"/>
    </sheetView>
  </sheetViews>
  <sheetFormatPr baseColWidth="10" defaultRowHeight="15"/>
  <cols>
    <col min="1" max="1" width="5.7109375" customWidth="1"/>
    <col min="2" max="2" width="20.5703125" bestFit="1" customWidth="1"/>
    <col min="3" max="3" width="2.7109375" customWidth="1"/>
    <col min="4" max="4" width="10.7109375" bestFit="1" customWidth="1"/>
    <col min="5" max="5" width="13.42578125" bestFit="1" customWidth="1"/>
    <col min="6" max="6" width="7" style="8" bestFit="1" customWidth="1"/>
    <col min="7" max="7" width="13.7109375" style="8" bestFit="1" customWidth="1"/>
    <col min="8" max="8" width="2.7109375" customWidth="1"/>
    <col min="9" max="9" width="10.5703125" bestFit="1" customWidth="1"/>
    <col min="10" max="10" width="13.42578125" bestFit="1" customWidth="1"/>
    <col min="11" max="11" width="13.5703125" style="8" bestFit="1" customWidth="1"/>
    <col min="12" max="12" width="17.85546875" bestFit="1" customWidth="1"/>
    <col min="13" max="13" width="2.7109375" customWidth="1"/>
    <col min="14" max="14" width="14.5703125" bestFit="1" customWidth="1"/>
    <col min="15" max="15" width="13.42578125" bestFit="1" customWidth="1"/>
    <col min="16" max="16" width="7" style="8" bestFit="1" customWidth="1"/>
    <col min="17" max="17" width="13.7109375" style="8" bestFit="1" customWidth="1"/>
  </cols>
  <sheetData>
    <row r="2" spans="2:17" ht="23.25">
      <c r="B2" s="2" t="s">
        <v>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2:17" ht="18.75">
      <c r="B3" s="5"/>
      <c r="C3" s="5"/>
      <c r="D3" s="3" t="s">
        <v>7</v>
      </c>
      <c r="E3" s="3"/>
      <c r="F3" s="3"/>
      <c r="G3" s="3"/>
      <c r="H3" s="6"/>
      <c r="I3" s="3" t="s">
        <v>15</v>
      </c>
      <c r="J3" s="3"/>
      <c r="K3" s="3"/>
      <c r="L3" s="3"/>
      <c r="M3" s="6"/>
      <c r="N3" s="3" t="s">
        <v>8</v>
      </c>
      <c r="O3" s="3"/>
      <c r="P3" s="3"/>
      <c r="Q3" s="3"/>
    </row>
    <row r="4" spans="2:17">
      <c r="B4" s="4" t="s">
        <v>0</v>
      </c>
      <c r="C4" s="4"/>
      <c r="D4" s="4" t="s">
        <v>5</v>
      </c>
      <c r="E4" s="4" t="s">
        <v>3</v>
      </c>
      <c r="F4" s="7" t="s">
        <v>1</v>
      </c>
      <c r="G4" s="7" t="s">
        <v>12</v>
      </c>
      <c r="H4" s="4"/>
      <c r="I4" s="4" t="s">
        <v>11</v>
      </c>
      <c r="J4" s="4" t="s">
        <v>3</v>
      </c>
      <c r="K4" s="7" t="s">
        <v>10</v>
      </c>
      <c r="L4" s="4" t="s">
        <v>14</v>
      </c>
      <c r="M4" s="4"/>
      <c r="N4" s="4" t="s">
        <v>6</v>
      </c>
      <c r="O4" s="4" t="s">
        <v>3</v>
      </c>
      <c r="P4" s="7" t="s">
        <v>1</v>
      </c>
      <c r="Q4" s="7" t="s">
        <v>13</v>
      </c>
    </row>
    <row r="5" spans="2:17">
      <c r="B5" s="1" t="s">
        <v>2</v>
      </c>
      <c r="C5" s="1"/>
      <c r="D5" s="1">
        <v>40345</v>
      </c>
      <c r="E5">
        <v>25</v>
      </c>
      <c r="F5" s="8">
        <v>9.61</v>
      </c>
      <c r="G5" s="8">
        <f>F5*E5</f>
        <v>240.25</v>
      </c>
      <c r="I5" s="1"/>
      <c r="L5" s="8"/>
      <c r="Q5" s="8">
        <f>P5*O5</f>
        <v>0</v>
      </c>
    </row>
    <row r="6" spans="2:17">
      <c r="B6" s="1" t="s">
        <v>17</v>
      </c>
      <c r="C6" s="1"/>
      <c r="D6" s="1">
        <v>40345</v>
      </c>
      <c r="E6">
        <v>50</v>
      </c>
      <c r="F6" s="8">
        <v>51.45</v>
      </c>
      <c r="G6" s="8">
        <f>F6*E6</f>
        <v>2572.5</v>
      </c>
      <c r="I6" s="1"/>
      <c r="L6" s="8"/>
      <c r="M6" s="8"/>
      <c r="Q6" s="8">
        <f t="shared" ref="Q6:Q7" si="0">P6*O6</f>
        <v>0</v>
      </c>
    </row>
    <row r="7" spans="2:17">
      <c r="B7" s="1" t="s">
        <v>18</v>
      </c>
      <c r="C7" s="1"/>
      <c r="D7" s="1">
        <v>40345</v>
      </c>
      <c r="E7">
        <v>10</v>
      </c>
      <c r="F7" s="8">
        <v>68.55</v>
      </c>
      <c r="G7" s="8">
        <f>F7*E7</f>
        <v>685.5</v>
      </c>
      <c r="I7" s="1"/>
      <c r="L7" s="8"/>
      <c r="M7" s="8"/>
    </row>
    <row r="8" spans="2:17">
      <c r="M8" s="8"/>
    </row>
    <row r="9" spans="2:17" ht="15.75">
      <c r="B9" s="11" t="s">
        <v>27</v>
      </c>
      <c r="G9" s="8">
        <f>SUM(G5:G7)</f>
        <v>3498.25</v>
      </c>
      <c r="H9" s="8"/>
      <c r="I9" s="8"/>
      <c r="J9" s="8"/>
      <c r="L9" s="8">
        <f t="shared" ref="L9:Q9" si="1">SUM(L5:L7)</f>
        <v>0</v>
      </c>
      <c r="M9" s="8"/>
      <c r="N9" s="8"/>
      <c r="O9" s="8"/>
      <c r="Q9" s="8">
        <f t="shared" si="1"/>
        <v>0</v>
      </c>
    </row>
    <row r="10" spans="2:17">
      <c r="M10" s="8"/>
    </row>
    <row r="11" spans="2:17">
      <c r="B11" s="1" t="s">
        <v>2</v>
      </c>
      <c r="D11" s="1">
        <v>40346</v>
      </c>
      <c r="E11">
        <v>10</v>
      </c>
      <c r="F11" s="8">
        <v>9.6999999999999993</v>
      </c>
      <c r="G11" s="8">
        <f>E11*F11</f>
        <v>97</v>
      </c>
      <c r="M11" s="8"/>
    </row>
    <row r="12" spans="2:17">
      <c r="B12" s="1" t="s">
        <v>2</v>
      </c>
      <c r="D12" s="1"/>
      <c r="I12" s="1">
        <v>40346</v>
      </c>
      <c r="J12">
        <v>25</v>
      </c>
      <c r="K12" s="8">
        <v>9.6999999999999993</v>
      </c>
      <c r="L12" s="8">
        <f>K12*J12</f>
        <v>242.49999999999997</v>
      </c>
      <c r="M12" s="8"/>
    </row>
    <row r="13" spans="2:17">
      <c r="B13" s="1" t="s">
        <v>17</v>
      </c>
      <c r="I13" s="1">
        <v>40346</v>
      </c>
      <c r="J13">
        <v>50</v>
      </c>
      <c r="K13" s="8">
        <v>51.53</v>
      </c>
      <c r="L13" s="8">
        <f t="shared" ref="L6:M13" si="2">K13*J13</f>
        <v>2576.5</v>
      </c>
    </row>
    <row r="14" spans="2:17">
      <c r="B14" s="1" t="s">
        <v>18</v>
      </c>
      <c r="N14" s="1">
        <v>40346</v>
      </c>
      <c r="O14">
        <v>10</v>
      </c>
      <c r="P14" s="8">
        <v>69.739999999999995</v>
      </c>
      <c r="Q14" s="8">
        <f>P14*O14</f>
        <v>697.4</v>
      </c>
    </row>
    <row r="16" spans="2:17" ht="15.75">
      <c r="B16" s="11" t="s">
        <v>27</v>
      </c>
      <c r="G16" s="8">
        <f>SUM(G11:G13)</f>
        <v>97</v>
      </c>
      <c r="L16" s="8">
        <f>SUM(L12:L13)</f>
        <v>2819</v>
      </c>
      <c r="Q16" s="8">
        <f>SUM(Q11:Q14)</f>
        <v>697.4</v>
      </c>
    </row>
  </sheetData>
  <mergeCells count="4">
    <mergeCell ref="N3:Q3"/>
    <mergeCell ref="B2:Q2"/>
    <mergeCell ref="D3:G3"/>
    <mergeCell ref="I3:L3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R14"/>
  <sheetViews>
    <sheetView workbookViewId="0">
      <selection activeCell="M10" activeCellId="1" sqref="B10 M10"/>
    </sheetView>
  </sheetViews>
  <sheetFormatPr baseColWidth="10" defaultRowHeight="15"/>
  <cols>
    <col min="2" max="2" width="17.7109375" bestFit="1" customWidth="1"/>
    <col min="4" max="4" width="10.7109375" bestFit="1" customWidth="1"/>
    <col min="5" max="5" width="9.5703125" bestFit="1" customWidth="1"/>
    <col min="6" max="6" width="10.85546875" bestFit="1" customWidth="1"/>
    <col min="7" max="7" width="12.42578125" bestFit="1" customWidth="1"/>
    <col min="8" max="8" width="14.28515625" bestFit="1" customWidth="1"/>
    <col min="10" max="10" width="10.5703125" bestFit="1" customWidth="1"/>
    <col min="11" max="11" width="10.85546875" bestFit="1" customWidth="1"/>
    <col min="12" max="12" width="13.5703125" bestFit="1" customWidth="1"/>
    <col min="13" max="13" width="14.28515625" bestFit="1" customWidth="1"/>
    <col min="15" max="15" width="14.5703125" bestFit="1" customWidth="1"/>
    <col min="16" max="16" width="10.85546875" bestFit="1" customWidth="1"/>
    <col min="17" max="17" width="13.5703125" bestFit="1" customWidth="1"/>
    <col min="18" max="18" width="14.28515625" bestFit="1" customWidth="1"/>
  </cols>
  <sheetData>
    <row r="3" spans="2:18" ht="23.25">
      <c r="B3" s="2" t="s">
        <v>25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2:18" ht="18.75">
      <c r="C4" s="5"/>
      <c r="D4" s="3" t="s">
        <v>7</v>
      </c>
      <c r="E4" s="3"/>
      <c r="F4" s="3"/>
      <c r="G4" s="3"/>
      <c r="H4" s="6"/>
      <c r="J4" s="3" t="s">
        <v>20</v>
      </c>
      <c r="K4" s="3"/>
      <c r="L4" s="3"/>
      <c r="M4" s="6"/>
      <c r="O4" s="3" t="s">
        <v>8</v>
      </c>
      <c r="P4" s="3"/>
      <c r="Q4" s="3"/>
    </row>
    <row r="5" spans="2:18">
      <c r="B5" s="4" t="s">
        <v>19</v>
      </c>
      <c r="C5" s="4"/>
      <c r="D5" s="4" t="s">
        <v>5</v>
      </c>
      <c r="E5" s="4" t="s">
        <v>30</v>
      </c>
      <c r="F5" s="7" t="s">
        <v>1</v>
      </c>
      <c r="G5" s="7" t="s">
        <v>12</v>
      </c>
      <c r="H5" s="7" t="s">
        <v>29</v>
      </c>
      <c r="I5" s="4"/>
      <c r="J5" s="4" t="s">
        <v>11</v>
      </c>
      <c r="K5" s="4" t="s">
        <v>30</v>
      </c>
      <c r="L5" s="4" t="s">
        <v>10</v>
      </c>
      <c r="M5" s="7" t="s">
        <v>29</v>
      </c>
      <c r="N5" s="4"/>
      <c r="O5" s="4" t="s">
        <v>6</v>
      </c>
      <c r="P5" s="4" t="s">
        <v>30</v>
      </c>
      <c r="Q5" s="4" t="s">
        <v>10</v>
      </c>
      <c r="R5" s="7" t="s">
        <v>29</v>
      </c>
    </row>
    <row r="6" spans="2:18">
      <c r="B6" s="1" t="s">
        <v>28</v>
      </c>
      <c r="C6" s="1"/>
      <c r="D6" s="1">
        <v>40345</v>
      </c>
      <c r="E6" s="8">
        <v>1000</v>
      </c>
      <c r="F6" s="13">
        <v>1.4231</v>
      </c>
      <c r="G6" s="12">
        <f>E6*F6</f>
        <v>1423.1000000000001</v>
      </c>
      <c r="H6" s="8">
        <f>G6/F6</f>
        <v>1000.0000000000001</v>
      </c>
      <c r="M6" s="8"/>
    </row>
    <row r="7" spans="2:18">
      <c r="B7" s="1"/>
      <c r="C7" s="1"/>
      <c r="D7" s="1"/>
      <c r="F7" s="8"/>
      <c r="G7" s="8"/>
      <c r="H7" s="8"/>
      <c r="J7" s="1"/>
      <c r="K7" s="1"/>
      <c r="L7" s="1"/>
      <c r="M7" s="8"/>
    </row>
    <row r="8" spans="2:18" ht="15.75">
      <c r="B8" s="11" t="s">
        <v>27</v>
      </c>
      <c r="C8" s="1"/>
      <c r="D8" s="1"/>
      <c r="F8" s="8"/>
      <c r="G8" s="12">
        <f>SUM(G6:G7)</f>
        <v>1423.1000000000001</v>
      </c>
      <c r="H8" s="8">
        <f>SUM(H6:H7)</f>
        <v>1000.0000000000001</v>
      </c>
      <c r="I8" s="8"/>
      <c r="J8" s="8"/>
      <c r="K8" s="8"/>
      <c r="L8" s="8"/>
      <c r="M8" s="8">
        <f t="shared" ref="M8" si="0">SUM(M6:M7)</f>
        <v>0</v>
      </c>
      <c r="N8" s="8"/>
      <c r="O8" s="8"/>
      <c r="P8" s="8"/>
      <c r="Q8" s="8"/>
      <c r="R8" s="8">
        <v>0</v>
      </c>
    </row>
    <row r="9" spans="2:18">
      <c r="B9" s="1"/>
      <c r="C9" s="1"/>
      <c r="D9" s="1"/>
      <c r="F9" s="8"/>
      <c r="G9" s="8"/>
      <c r="H9" s="8"/>
      <c r="J9" s="1"/>
      <c r="K9" s="1"/>
      <c r="L9" s="1"/>
      <c r="M9" s="8"/>
    </row>
    <row r="10" spans="2:18">
      <c r="B10" s="1" t="s">
        <v>28</v>
      </c>
      <c r="C10" s="1"/>
      <c r="D10" s="1"/>
      <c r="F10" s="8"/>
      <c r="G10" s="8"/>
      <c r="H10" s="8"/>
      <c r="J10" s="1"/>
      <c r="K10" s="12">
        <v>723.1</v>
      </c>
      <c r="L10" s="13">
        <v>1.4295</v>
      </c>
      <c r="M10" s="8">
        <f>K10/L10</f>
        <v>505.8412032179084</v>
      </c>
      <c r="O10" s="1">
        <v>40346</v>
      </c>
      <c r="P10" s="12">
        <v>700</v>
      </c>
      <c r="Q10" s="13">
        <v>1.4295</v>
      </c>
      <c r="R10" s="8">
        <f>P10/Q10</f>
        <v>489.68170689052118</v>
      </c>
    </row>
    <row r="11" spans="2:18">
      <c r="B11" s="1"/>
      <c r="C11" s="1"/>
      <c r="D11" s="1"/>
      <c r="F11" s="8"/>
      <c r="G11" s="8"/>
      <c r="H11" s="8"/>
      <c r="J11" s="1"/>
      <c r="K11" s="1"/>
      <c r="L11" s="1"/>
      <c r="M11" s="8"/>
    </row>
    <row r="12" spans="2:18" ht="15.75">
      <c r="B12" s="11" t="s">
        <v>27</v>
      </c>
      <c r="F12" s="8"/>
      <c r="G12" s="8"/>
      <c r="H12" s="8">
        <f>SUM(H10:H11)</f>
        <v>0</v>
      </c>
      <c r="I12" s="8"/>
      <c r="J12" s="8"/>
      <c r="K12" s="8"/>
      <c r="L12" s="8"/>
      <c r="M12" s="8">
        <f t="shared" ref="I12:R12" si="1">SUM(M10:M11)</f>
        <v>505.8412032179084</v>
      </c>
      <c r="N12" s="8"/>
      <c r="O12" s="8"/>
      <c r="P12" s="8"/>
      <c r="Q12" s="8"/>
      <c r="R12" s="8">
        <f t="shared" si="1"/>
        <v>489.68170689052118</v>
      </c>
    </row>
    <row r="14" spans="2:18">
      <c r="M14" s="8"/>
    </row>
  </sheetData>
  <mergeCells count="4">
    <mergeCell ref="D4:G4"/>
    <mergeCell ref="J4:L4"/>
    <mergeCell ref="O4:Q4"/>
    <mergeCell ref="B3:Q3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Q12"/>
  <sheetViews>
    <sheetView workbookViewId="0">
      <selection activeCell="L9" activeCellId="1" sqref="B9 L9"/>
    </sheetView>
  </sheetViews>
  <sheetFormatPr baseColWidth="10" defaultRowHeight="15"/>
  <cols>
    <col min="2" max="2" width="20.5703125" bestFit="1" customWidth="1"/>
    <col min="3" max="3" width="2.7109375" customWidth="1"/>
    <col min="4" max="4" width="10.7109375" bestFit="1" customWidth="1"/>
    <col min="5" max="5" width="13.42578125" bestFit="1" customWidth="1"/>
    <col min="6" max="6" width="9.5703125" bestFit="1" customWidth="1"/>
    <col min="7" max="7" width="12.140625" bestFit="1" customWidth="1"/>
    <col min="8" max="8" width="2.7109375" customWidth="1"/>
    <col min="9" max="9" width="10.5703125" bestFit="1" customWidth="1"/>
    <col min="10" max="10" width="13.42578125" bestFit="1" customWidth="1"/>
    <col min="11" max="11" width="13.5703125" bestFit="1" customWidth="1"/>
    <col min="12" max="12" width="17.85546875" bestFit="1" customWidth="1"/>
    <col min="13" max="13" width="2.7109375" customWidth="1"/>
    <col min="14" max="14" width="14.5703125" bestFit="1" customWidth="1"/>
    <col min="15" max="15" width="13.42578125" bestFit="1" customWidth="1"/>
    <col min="16" max="16" width="7" bestFit="1" customWidth="1"/>
    <col min="17" max="17" width="15.140625" bestFit="1" customWidth="1"/>
  </cols>
  <sheetData>
    <row r="2" spans="2:17" ht="23.25">
      <c r="B2" s="2" t="s">
        <v>21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2:17" ht="18.75">
      <c r="D3" s="3" t="s">
        <v>7</v>
      </c>
      <c r="E3" s="3"/>
      <c r="F3" s="3"/>
      <c r="G3" s="3"/>
      <c r="I3" s="3" t="s">
        <v>20</v>
      </c>
      <c r="J3" s="3"/>
      <c r="K3" s="3"/>
      <c r="L3" s="3"/>
      <c r="N3" s="3" t="s">
        <v>8</v>
      </c>
      <c r="O3" s="3"/>
      <c r="P3" s="3"/>
      <c r="Q3" s="3"/>
    </row>
    <row r="4" spans="2:17">
      <c r="B4" s="4" t="s">
        <v>19</v>
      </c>
      <c r="C4" s="4"/>
      <c r="D4" s="4" t="s">
        <v>5</v>
      </c>
      <c r="E4" s="4" t="s">
        <v>3</v>
      </c>
      <c r="F4" s="7" t="s">
        <v>1</v>
      </c>
      <c r="G4" s="7" t="s">
        <v>12</v>
      </c>
      <c r="H4" s="4"/>
      <c r="I4" s="4" t="s">
        <v>11</v>
      </c>
      <c r="J4" s="4" t="s">
        <v>3</v>
      </c>
      <c r="K4" s="7" t="s">
        <v>10</v>
      </c>
      <c r="L4" s="4" t="s">
        <v>14</v>
      </c>
      <c r="M4" s="4"/>
      <c r="N4" s="4" t="s">
        <v>6</v>
      </c>
      <c r="O4" s="4" t="s">
        <v>3</v>
      </c>
      <c r="P4" s="7" t="s">
        <v>1</v>
      </c>
      <c r="Q4" s="7" t="s">
        <v>13</v>
      </c>
    </row>
    <row r="5" spans="2:17">
      <c r="B5" s="1" t="s">
        <v>22</v>
      </c>
      <c r="C5" s="1"/>
      <c r="D5" s="1">
        <v>40345</v>
      </c>
      <c r="E5">
        <v>2</v>
      </c>
      <c r="F5" s="8">
        <v>993.42</v>
      </c>
      <c r="G5" s="8">
        <f>F5*E5</f>
        <v>1986.84</v>
      </c>
      <c r="K5" s="8"/>
      <c r="L5" s="8">
        <v>0</v>
      </c>
      <c r="P5" s="8"/>
      <c r="Q5" s="8">
        <f>P5*O5</f>
        <v>0</v>
      </c>
    </row>
    <row r="6" spans="2:17">
      <c r="B6" s="1"/>
      <c r="C6" s="1"/>
      <c r="D6" s="1"/>
      <c r="F6" s="8"/>
      <c r="G6" s="8"/>
      <c r="I6" s="1"/>
      <c r="J6" s="1"/>
      <c r="K6" s="8"/>
      <c r="L6" s="8"/>
      <c r="P6" s="8"/>
      <c r="Q6" s="8"/>
    </row>
    <row r="7" spans="2:17" ht="15.75">
      <c r="B7" s="11" t="s">
        <v>27</v>
      </c>
      <c r="C7" s="1"/>
      <c r="D7" s="1"/>
      <c r="F7" s="8"/>
      <c r="G7" s="8">
        <f>SUM(G5:G6)</f>
        <v>1986.84</v>
      </c>
      <c r="H7" s="8"/>
      <c r="I7" s="8"/>
      <c r="J7" s="8"/>
      <c r="K7" s="8"/>
      <c r="L7" s="8">
        <f t="shared" ref="L7:Q7" si="0">SUM(L5:L6)</f>
        <v>0</v>
      </c>
      <c r="M7" s="8"/>
      <c r="N7" s="8"/>
      <c r="O7" s="8"/>
      <c r="P7" s="8"/>
      <c r="Q7" s="8">
        <f t="shared" si="0"/>
        <v>0</v>
      </c>
    </row>
    <row r="8" spans="2:17">
      <c r="B8" s="1"/>
      <c r="C8" s="1"/>
      <c r="D8" s="1"/>
      <c r="F8" s="8"/>
      <c r="G8" s="8"/>
      <c r="I8" s="1"/>
      <c r="J8" s="1"/>
      <c r="K8" s="8"/>
      <c r="L8" s="8"/>
      <c r="P8" s="8"/>
      <c r="Q8" s="8"/>
    </row>
    <row r="9" spans="2:17">
      <c r="B9" s="1" t="s">
        <v>22</v>
      </c>
      <c r="C9" s="1"/>
      <c r="D9" s="1"/>
      <c r="F9" s="8"/>
      <c r="G9" s="8"/>
      <c r="I9" s="1">
        <v>40346</v>
      </c>
      <c r="J9">
        <v>2</v>
      </c>
      <c r="K9" s="8">
        <v>1005.3</v>
      </c>
      <c r="L9" s="8">
        <f>J9*K9</f>
        <v>2010.6</v>
      </c>
      <c r="P9" s="8"/>
      <c r="Q9" s="8"/>
    </row>
    <row r="10" spans="2:17">
      <c r="B10" s="1"/>
      <c r="C10" s="1"/>
      <c r="D10" s="1"/>
      <c r="F10" s="8"/>
      <c r="G10" s="8"/>
      <c r="I10" s="1"/>
      <c r="J10" s="1"/>
      <c r="K10" s="8"/>
      <c r="L10" s="8"/>
      <c r="P10" s="8"/>
      <c r="Q10" s="8"/>
    </row>
    <row r="11" spans="2:17" ht="15.75">
      <c r="B11" s="11" t="s">
        <v>27</v>
      </c>
      <c r="F11" s="8"/>
      <c r="G11" s="8">
        <f>SUM(G9:G10)</f>
        <v>0</v>
      </c>
      <c r="K11" s="8"/>
      <c r="L11" s="8">
        <f>SUM(L8:L10)</f>
        <v>2010.6</v>
      </c>
      <c r="P11" s="8"/>
      <c r="Q11" s="8">
        <f>SUM(Q8:Q10)</f>
        <v>0</v>
      </c>
    </row>
    <row r="12" spans="2:17">
      <c r="F12" s="8"/>
      <c r="G12" s="8"/>
      <c r="K12" s="8"/>
      <c r="L12" s="8"/>
    </row>
  </sheetData>
  <mergeCells count="4">
    <mergeCell ref="I3:L3"/>
    <mergeCell ref="N3:Q3"/>
    <mergeCell ref="B2:Q2"/>
    <mergeCell ref="D3:G3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</vt:lpstr>
      <vt:lpstr>Aktien</vt:lpstr>
      <vt:lpstr>Devisen</vt:lpstr>
      <vt:lpstr>Rostoffe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2010-06-17T18:27:23Z</dcterms:created>
  <dcterms:modified xsi:type="dcterms:W3CDTF">2010-06-17T21:18:08Z</dcterms:modified>
</cp:coreProperties>
</file>